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SAKOND_Finants\SF_2021-2027\TAT_kobarTAT_KUM_INSA\tegevuskava ja eelarve\2024\3. Tööturg, INSA\21dets esitatud\"/>
    </mc:Choice>
  </mc:AlternateContent>
  <xr:revisionPtr revIDLastSave="0" documentId="13_ncr:1_{B4C88CDB-C136-4208-8421-6D2E75DE26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a 2" sheetId="1" r:id="rId1"/>
    <sheet name="Sheet1" sheetId="3" r:id="rId2"/>
  </sheets>
  <definedNames>
    <definedName name="_xlnm._FilterDatabase" localSheetId="0" hidden="1">'Lisa 2'!#REF!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" l="1"/>
  <c r="M21" i="1"/>
  <c r="M20" i="1"/>
  <c r="M19" i="1"/>
  <c r="M17" i="1"/>
  <c r="M16" i="1"/>
  <c r="M15" i="1"/>
  <c r="M18" i="1" l="1"/>
  <c r="M14" i="1" l="1"/>
  <c r="L18" i="1"/>
  <c r="K18" i="1"/>
  <c r="J18" i="1"/>
  <c r="I18" i="1"/>
  <c r="H18" i="1"/>
  <c r="G18" i="1"/>
  <c r="L14" i="1"/>
  <c r="K14" i="1"/>
  <c r="J14" i="1"/>
  <c r="I14" i="1"/>
  <c r="H14" i="1"/>
  <c r="G14" i="1"/>
  <c r="F18" i="1"/>
  <c r="F14" i="1"/>
  <c r="L13" i="1" l="1"/>
  <c r="H13" i="1"/>
  <c r="K13" i="1"/>
  <c r="I13" i="1"/>
  <c r="M13" i="1"/>
  <c r="M22" i="1" s="1"/>
  <c r="J13" i="1"/>
  <c r="G13" i="1"/>
  <c r="F13" i="1"/>
  <c r="F22" i="1" l="1"/>
  <c r="F23" i="1" s="1"/>
  <c r="G22" i="1"/>
  <c r="G23" i="1" s="1"/>
  <c r="L22" i="1"/>
  <c r="L23" i="1" s="1"/>
  <c r="K22" i="1"/>
  <c r="K23" i="1" s="1"/>
  <c r="J22" i="1"/>
  <c r="J23" i="1" s="1"/>
  <c r="I22" i="1"/>
  <c r="I23" i="1" s="1"/>
  <c r="H22" i="1"/>
  <c r="L36" i="1"/>
  <c r="L33" i="1"/>
  <c r="K36" i="1"/>
  <c r="K33" i="1"/>
  <c r="J36" i="1"/>
  <c r="J33" i="1"/>
  <c r="I36" i="1"/>
  <c r="I33" i="1"/>
  <c r="H36" i="1"/>
  <c r="H33" i="1"/>
  <c r="G36" i="1"/>
  <c r="G33" i="1"/>
  <c r="J32" i="1" l="1"/>
  <c r="M23" i="1"/>
  <c r="F24" i="1" s="1"/>
  <c r="H23" i="1"/>
  <c r="H32" i="1"/>
  <c r="I32" i="1"/>
  <c r="K32" i="1"/>
  <c r="G32" i="1"/>
  <c r="L32" i="1"/>
  <c r="L12" i="1"/>
  <c r="K12" i="1"/>
  <c r="J12" i="1"/>
  <c r="I12" i="1"/>
  <c r="H12" i="1"/>
  <c r="G12" i="1"/>
  <c r="F12" i="1"/>
  <c r="F36" i="1"/>
  <c r="M12" i="1" l="1"/>
  <c r="M33" i="1"/>
  <c r="M32" i="1" s="1"/>
  <c r="M34" i="1"/>
  <c r="F33" i="1"/>
  <c r="F32" i="1" s="1"/>
</calcChain>
</file>

<file path=xl/sharedStrings.xml><?xml version="1.0" encoding="utf-8"?>
<sst xmlns="http://schemas.openxmlformats.org/spreadsheetml/2006/main" count="85" uniqueCount="70">
  <si>
    <r>
      <t>Toetatava tegevuse eelarve kulukohtade kaupa</t>
    </r>
    <r>
      <rPr>
        <b/>
        <sz val="10"/>
        <rFont val="Calibri"/>
        <family val="2"/>
        <charset val="186"/>
      </rPr>
      <t>¹</t>
    </r>
  </si>
  <si>
    <t xml:space="preserve">kinnitatud kultuuriministri käskkirjaga </t>
  </si>
  <si>
    <t>Toetatava tegevuse abikõlblikkuse periood:  01.01.2023−31.10.2029</t>
  </si>
  <si>
    <t>Elluviija: Integratsiooni Sihtasutus</t>
  </si>
  <si>
    <t>Projekti nimi: Toetav tegevus 3.3 - Eri keele- ja kultuuritaustaga inimeste ning tagasipöördujate tööturul konkurentsivõimet toetavad tegevused</t>
  </si>
  <si>
    <t>Osa 1: Tegevuste eelarve kulukohtade kaupa</t>
  </si>
  <si>
    <t>Aasta</t>
  </si>
  <si>
    <t>2023-2029</t>
  </si>
  <si>
    <t>Tegevuste tulemus</t>
  </si>
  <si>
    <t>Tegevuste väljund</t>
  </si>
  <si>
    <t>Tegevuse nr TAT-is</t>
  </si>
  <si>
    <t>Rea nr</t>
  </si>
  <si>
    <t>Projekti tegevused ja kindlaksmääratud kulukohad</t>
  </si>
  <si>
    <t>Abikõlblik kulu² (EUR)</t>
  </si>
  <si>
    <t>Abikõlblik kulu</t>
  </si>
  <si>
    <t>Eri keele- ja kultuuritaustaga inimeste, uussisserändajate ning tagasipöördujate konkurentsivõime tööturul toimetulekuks on paranenud.</t>
  </si>
  <si>
    <t>1.</t>
  </si>
  <si>
    <t>Toetav tegevus 3.3 - Eri keele- ja kultuuritaustaga inimeste ning tagasipöördujate tööturul konkurentsivõimet toetavad tegevused</t>
  </si>
  <si>
    <t>1.1</t>
  </si>
  <si>
    <t>Otsesed kulud</t>
  </si>
  <si>
    <t>1.1.1</t>
  </si>
  <si>
    <t>Sisutegevuste kulud</t>
  </si>
  <si>
    <t>Tööjõulähetus-programmis on olnud 1200 osalejat</t>
  </si>
  <si>
    <t>3.3.4.1</t>
  </si>
  <si>
    <t>1.1.1.1</t>
  </si>
  <si>
    <t>Tööjõulähetusprogrammi pakkumine keeleõppe eesmärgil</t>
  </si>
  <si>
    <t>Praktikal on olnud 350 osalejat</t>
  </si>
  <si>
    <t>3.3.4.2</t>
  </si>
  <si>
    <t>1.1.1.2</t>
  </si>
  <si>
    <t>Praktikaprogrammi pakkumine avalikus sektoris eri keele- ja kultuuritaustaga tudengitele, sealhulgas infopäevade ja koolituste korraldamine tudengitele avaliku sektori tutvustamiseks ja praktikaootuste kujundamiseks</t>
  </si>
  <si>
    <t>Õppereisid on läbi viidud</t>
  </si>
  <si>
    <t>3.3.4.3</t>
  </si>
  <si>
    <t>1.1.1.3</t>
  </si>
  <si>
    <t>Õppereiside korraldamine Eesti piires ning teistesse Euroopa Liidu riikidesse, et tutvuda parimate tööturu meetmetega, mis suurendavad eri keele- ja kultuuritaustaga inimeste konkurentsivõimet tööturul</t>
  </si>
  <si>
    <t>Horisontaalne kulu</t>
  </si>
  <si>
    <t>1.1.2</t>
  </si>
  <si>
    <t>Otsesed personalikulud</t>
  </si>
  <si>
    <t>1.1.2.1</t>
  </si>
  <si>
    <t>Elluviija töötajate töötasu (TAT juhtimiskulu)</t>
  </si>
  <si>
    <t>1.1.2.2</t>
  </si>
  <si>
    <t>Ekspertide töötasu</t>
  </si>
  <si>
    <t>1.1.2.3</t>
  </si>
  <si>
    <t>Personali lähetus-, koolitus- ja tervisekontrolli kulud</t>
  </si>
  <si>
    <t>1.2</t>
  </si>
  <si>
    <r>
      <t>Kaudsed kulud</t>
    </r>
    <r>
      <rPr>
        <b/>
        <vertAlign val="superscript"/>
        <sz val="10"/>
        <rFont val="Arial"/>
        <family val="2"/>
        <charset val="186"/>
      </rPr>
      <t>5</t>
    </r>
  </si>
  <si>
    <t>3</t>
  </si>
  <si>
    <t xml:space="preserve">Eelarve kokku </t>
  </si>
  <si>
    <t>5</t>
  </si>
  <si>
    <t>Eelarve kokku (2023-2029)</t>
  </si>
  <si>
    <t>6</t>
  </si>
  <si>
    <t xml:space="preserve">ERF tüüpi kulud kokku </t>
  </si>
  <si>
    <t>7</t>
  </si>
  <si>
    <t>ERF tüüpi kulude osakaal tegevuste kogumaksumusest (%)</t>
  </si>
  <si>
    <t>Osa 2: Tegevuste finantsplaan</t>
  </si>
  <si>
    <t>Finantsallikate jaotus</t>
  </si>
  <si>
    <t>Summa</t>
  </si>
  <si>
    <t xml:space="preserve">Toetatava tegevuse eelarve kokku aastate lõikes </t>
  </si>
  <si>
    <t xml:space="preserve">Toetus kokku </t>
  </si>
  <si>
    <t>2.1</t>
  </si>
  <si>
    <t>sh ESF-i osalus (70%)</t>
  </si>
  <si>
    <t>2.2</t>
  </si>
  <si>
    <t>sh riiklik kaasfinantseering (30%)</t>
  </si>
  <si>
    <t xml:space="preserve">Omafinantseering kokku </t>
  </si>
  <si>
    <t>3.2</t>
  </si>
  <si>
    <t>sh partneri osalus</t>
  </si>
  <si>
    <t xml:space="preserve">¹ Tabelites kajastatada tegevuskava aasta ja sellele eelnevate aastate eelarved. Sellest lähtuvalt lisada veerge. </t>
  </si>
  <si>
    <t>² Sisaldab partnerite abikõlblikke kulusid (kui projektis on partnerid)</t>
  </si>
  <si>
    <t>³ Lisada, kui projektis on partnerid. Lisada või eemaldada partnereid vastavalt TAT-is sätestatule.</t>
  </si>
  <si>
    <t>⁴ Lisada, kui projektis on partnerid. Lisada ridu vastavalt partnerite arvule ja veerge vastavalt aastale.</t>
  </si>
  <si>
    <r>
      <rPr>
        <vertAlign val="superscript"/>
        <sz val="10"/>
        <rFont val="Arial"/>
        <family val="2"/>
        <charset val="186"/>
      </rPr>
      <t>5</t>
    </r>
    <r>
      <rPr>
        <sz val="10"/>
        <rFont val="Arial"/>
        <family val="2"/>
        <charset val="186"/>
      </rPr>
      <t xml:space="preserve"> 7% projekti otsestest kuludest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</si>
</sst>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.00\ _k_r_-;\-* #,##0.00\ _k_r_-;_-* &quot;-&quot;??\ _k_r_-;_-@_-"/>
    <numFmt numFmtId="166" formatCode="&quot; &quot;#,##0.00&quot; &quot;;&quot; (&quot;#,##0.00&quot;)&quot;;&quot; -&quot;00&quot; &quot;;&quot; &quot;@&quot; &quot;"/>
    <numFmt numFmtId="167" formatCode="#,##0.0000"/>
  </numFmts>
  <fonts count="19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name val="Helv"/>
    </font>
    <font>
      <i/>
      <sz val="10"/>
      <name val="Arial"/>
      <family val="2"/>
      <charset val="186"/>
    </font>
    <font>
      <b/>
      <sz val="1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sz val="10"/>
      <color rgb="FF000000"/>
      <name val="Helv"/>
      <charset val="186"/>
    </font>
    <font>
      <sz val="10"/>
      <color theme="1"/>
      <name val="Arial"/>
      <family val="2"/>
      <charset val="186"/>
    </font>
    <font>
      <vertAlign val="superscript"/>
      <sz val="10"/>
      <name val="Arial"/>
      <family val="2"/>
      <charset val="186"/>
    </font>
    <font>
      <b/>
      <vertAlign val="superscript"/>
      <sz val="10"/>
      <name val="Arial"/>
      <family val="2"/>
      <charset val="186"/>
    </font>
    <font>
      <b/>
      <sz val="10"/>
      <name val="Arial"/>
      <family val="2"/>
    </font>
    <font>
      <sz val="9"/>
      <name val="Arial"/>
      <family val="2"/>
      <charset val="186"/>
    </font>
    <font>
      <sz val="10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lightDown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166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0" fontId="9" fillId="0" borderId="0"/>
    <xf numFmtId="0" fontId="3" fillId="0" borderId="0"/>
    <xf numFmtId="0" fontId="10" fillId="0" borderId="0" applyNumberFormat="0" applyFont="0" applyBorder="0" applyProtection="0"/>
    <xf numFmtId="0" fontId="3" fillId="0" borderId="0"/>
    <xf numFmtId="0" fontId="10" fillId="0" borderId="0" applyNumberFormat="0" applyFont="0" applyBorder="0" applyProtection="0"/>
    <xf numFmtId="0" fontId="9" fillId="0" borderId="0"/>
    <xf numFmtId="0" fontId="11" fillId="0" borderId="0" applyNumberFormat="0" applyBorder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3" fillId="0" borderId="0" applyFont="0" applyFill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0" borderId="0"/>
    <xf numFmtId="0" fontId="12" fillId="0" borderId="0" applyNumberFormat="0" applyBorder="0" applyProtection="0"/>
  </cellStyleXfs>
  <cellXfs count="11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left" wrapText="1"/>
    </xf>
    <xf numFmtId="49" fontId="4" fillId="0" borderId="2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49" fontId="4" fillId="0" borderId="0" xfId="0" applyNumberFormat="1" applyFont="1" applyAlignment="1">
      <alignment horizontal="left" vertical="top"/>
    </xf>
    <xf numFmtId="0" fontId="4" fillId="0" borderId="2" xfId="0" applyFont="1" applyBorder="1" applyAlignment="1">
      <alignment horizontal="left" vertical="top" wrapText="1" shrinkToFi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49" fontId="4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center" wrapText="1"/>
    </xf>
    <xf numFmtId="3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3" fontId="3" fillId="0" borderId="0" xfId="0" applyNumberFormat="1" applyFont="1"/>
    <xf numFmtId="0" fontId="0" fillId="0" borderId="2" xfId="0" applyBorder="1" applyAlignment="1">
      <alignment wrapText="1"/>
    </xf>
    <xf numFmtId="0" fontId="4" fillId="0" borderId="0" xfId="0" applyFont="1" applyAlignment="1">
      <alignment horizontal="right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3" applyNumberFormat="1" applyFont="1" applyBorder="1" applyAlignment="1">
      <alignment horizontal="center"/>
    </xf>
    <xf numFmtId="49" fontId="5" fillId="2" borderId="2" xfId="0" applyNumberFormat="1" applyFont="1" applyFill="1" applyBorder="1" applyAlignment="1">
      <alignment horizontal="left" vertical="top"/>
    </xf>
    <xf numFmtId="0" fontId="5" fillId="2" borderId="2" xfId="0" applyFont="1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right"/>
    </xf>
    <xf numFmtId="49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wrapText="1"/>
    </xf>
    <xf numFmtId="3" fontId="7" fillId="0" borderId="0" xfId="0" applyNumberFormat="1" applyFont="1" applyAlignment="1">
      <alignment horizontal="right"/>
    </xf>
    <xf numFmtId="0" fontId="4" fillId="0" borderId="2" xfId="3" applyNumberFormat="1" applyFont="1" applyBorder="1" applyAlignment="1">
      <alignment horizontal="center"/>
    </xf>
    <xf numFmtId="0" fontId="16" fillId="0" borderId="7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7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/>
    <xf numFmtId="4" fontId="4" fillId="0" borderId="1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4" fontId="16" fillId="0" borderId="2" xfId="0" applyNumberFormat="1" applyFont="1" applyBorder="1" applyAlignment="1">
      <alignment horizontal="right" vertical="center"/>
    </xf>
    <xf numFmtId="4" fontId="4" fillId="0" borderId="1" xfId="0" applyNumberFormat="1" applyFont="1" applyBorder="1"/>
    <xf numFmtId="2" fontId="0" fillId="0" borderId="0" xfId="0" applyNumberFormat="1"/>
    <xf numFmtId="4" fontId="4" fillId="0" borderId="2" xfId="0" applyNumberFormat="1" applyFont="1" applyBorder="1" applyAlignment="1">
      <alignment horizontal="right"/>
    </xf>
    <xf numFmtId="4" fontId="13" fillId="0" borderId="2" xfId="5" applyNumberFormat="1" applyFont="1" applyBorder="1" applyAlignment="1">
      <alignment wrapText="1"/>
    </xf>
    <xf numFmtId="4" fontId="4" fillId="0" borderId="3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13" fillId="0" borderId="1" xfId="5" applyNumberFormat="1" applyFont="1" applyBorder="1" applyAlignment="1">
      <alignment wrapText="1"/>
    </xf>
    <xf numFmtId="4" fontId="7" fillId="0" borderId="0" xfId="0" applyNumberFormat="1" applyFont="1" applyAlignment="1">
      <alignment horizontal="right"/>
    </xf>
    <xf numFmtId="0" fontId="1" fillId="0" borderId="13" xfId="0" applyFont="1" applyBorder="1" applyAlignment="1">
      <alignment horizontal="left" wrapText="1"/>
    </xf>
    <xf numFmtId="49" fontId="1" fillId="0" borderId="2" xfId="0" applyNumberFormat="1" applyFont="1" applyBorder="1" applyAlignment="1">
      <alignment horizontal="left" vertical="top"/>
    </xf>
    <xf numFmtId="0" fontId="1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wrapText="1"/>
    </xf>
    <xf numFmtId="0" fontId="4" fillId="0" borderId="4" xfId="0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right"/>
    </xf>
    <xf numFmtId="4" fontId="4" fillId="0" borderId="6" xfId="0" applyNumberFormat="1" applyFont="1" applyBorder="1"/>
    <xf numFmtId="0" fontId="4" fillId="0" borderId="1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wrapText="1"/>
    </xf>
    <xf numFmtId="4" fontId="4" fillId="0" borderId="6" xfId="0" applyNumberFormat="1" applyFont="1" applyBorder="1" applyAlignment="1">
      <alignment horizontal="right"/>
    </xf>
    <xf numFmtId="3" fontId="4" fillId="3" borderId="6" xfId="0" applyNumberFormat="1" applyFont="1" applyFill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left" vertical="top" wrapText="1"/>
    </xf>
    <xf numFmtId="3" fontId="1" fillId="0" borderId="5" xfId="0" applyNumberFormat="1" applyFont="1" applyBorder="1" applyAlignment="1">
      <alignment horizontal="left" vertical="center" wrapText="1"/>
    </xf>
    <xf numFmtId="3" fontId="1" fillId="3" borderId="14" xfId="0" applyNumberFormat="1" applyFont="1" applyFill="1" applyBorder="1"/>
    <xf numFmtId="0" fontId="1" fillId="3" borderId="14" xfId="0" applyFont="1" applyFill="1" applyBorder="1"/>
    <xf numFmtId="0" fontId="1" fillId="3" borderId="15" xfId="0" applyFont="1" applyFill="1" applyBorder="1"/>
    <xf numFmtId="3" fontId="1" fillId="3" borderId="10" xfId="0" applyNumberFormat="1" applyFont="1" applyFill="1" applyBorder="1"/>
    <xf numFmtId="3" fontId="1" fillId="3" borderId="0" xfId="0" applyNumberFormat="1" applyFont="1" applyFill="1"/>
    <xf numFmtId="0" fontId="1" fillId="3" borderId="0" xfId="0" applyFont="1" applyFill="1"/>
    <xf numFmtId="0" fontId="1" fillId="3" borderId="8" xfId="0" applyFont="1" applyFill="1" applyBorder="1"/>
    <xf numFmtId="3" fontId="1" fillId="3" borderId="11" xfId="0" applyNumberFormat="1" applyFont="1" applyFill="1" applyBorder="1"/>
    <xf numFmtId="3" fontId="1" fillId="3" borderId="12" xfId="0" applyNumberFormat="1" applyFont="1" applyFill="1" applyBorder="1"/>
    <xf numFmtId="0" fontId="1" fillId="3" borderId="12" xfId="0" applyFont="1" applyFill="1" applyBorder="1"/>
    <xf numFmtId="0" fontId="1" fillId="3" borderId="7" xfId="0" applyFont="1" applyFill="1" applyBorder="1"/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 vertical="top" wrapText="1" indent="1" shrinkToFit="1"/>
    </xf>
    <xf numFmtId="0" fontId="1" fillId="0" borderId="2" xfId="0" applyFont="1" applyBorder="1" applyAlignment="1">
      <alignment horizontal="left" vertical="top" wrapText="1" indent="1"/>
    </xf>
    <xf numFmtId="49" fontId="1" fillId="0" borderId="2" xfId="0" applyNumberFormat="1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right"/>
    </xf>
    <xf numFmtId="4" fontId="1" fillId="0" borderId="0" xfId="0" applyNumberFormat="1" applyFont="1" applyAlignment="1">
      <alignment horizontal="right"/>
    </xf>
    <xf numFmtId="2" fontId="1" fillId="0" borderId="0" xfId="0" applyNumberFormat="1" applyFont="1"/>
    <xf numFmtId="167" fontId="1" fillId="0" borderId="0" xfId="0" applyNumberFormat="1" applyFont="1" applyAlignment="1">
      <alignment horizontal="right"/>
    </xf>
    <xf numFmtId="167" fontId="1" fillId="0" borderId="0" xfId="0" applyNumberFormat="1" applyFont="1"/>
    <xf numFmtId="0" fontId="1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textRotation="90" wrapText="1"/>
    </xf>
    <xf numFmtId="0" fontId="17" fillId="0" borderId="9" xfId="0" applyFont="1" applyBorder="1" applyAlignment="1">
      <alignment horizontal="center" vertical="center" textRotation="90" wrapText="1"/>
    </xf>
    <xf numFmtId="0" fontId="17" fillId="0" borderId="4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8">
    <cellStyle name="Comma 2" xfId="1" xr:uid="{00000000-0005-0000-0000-000000000000}"/>
    <cellStyle name="Comma 3" xfId="2" xr:uid="{00000000-0005-0000-0000-000001000000}"/>
    <cellStyle name="Koma" xfId="3" builtinId="3"/>
    <cellStyle name="Normaallaad" xfId="0" builtinId="0"/>
    <cellStyle name="Normal 10" xfId="4" xr:uid="{00000000-0005-0000-0000-000004000000}"/>
    <cellStyle name="Normal 11" xfId="5" xr:uid="{00000000-0005-0000-0000-000005000000}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3 2" xfId="9" xr:uid="{00000000-0005-0000-0000-000009000000}"/>
    <cellStyle name="Normal 4" xfId="10" xr:uid="{00000000-0005-0000-0000-00000A000000}"/>
    <cellStyle name="Normal 4 2" xfId="11" xr:uid="{00000000-0005-0000-0000-00000B000000}"/>
    <cellStyle name="Normal 4 3" xfId="12" xr:uid="{00000000-0005-0000-0000-00000C000000}"/>
    <cellStyle name="Normal 4 3 2" xfId="13" xr:uid="{00000000-0005-0000-0000-00000D000000}"/>
    <cellStyle name="Normal 4 3 2 2" xfId="14" xr:uid="{00000000-0005-0000-0000-00000E000000}"/>
    <cellStyle name="Normal 4 3 3" xfId="15" xr:uid="{00000000-0005-0000-0000-00000F000000}"/>
    <cellStyle name="Normal 4 4" xfId="16" xr:uid="{00000000-0005-0000-0000-000010000000}"/>
    <cellStyle name="Normal 4 4 2" xfId="17" xr:uid="{00000000-0005-0000-0000-000011000000}"/>
    <cellStyle name="Normal 4 5" xfId="18" xr:uid="{00000000-0005-0000-0000-000012000000}"/>
    <cellStyle name="Normal 5" xfId="19" xr:uid="{00000000-0005-0000-0000-000013000000}"/>
    <cellStyle name="Normal 6" xfId="20" xr:uid="{00000000-0005-0000-0000-000014000000}"/>
    <cellStyle name="Normal 6 2" xfId="21" xr:uid="{00000000-0005-0000-0000-000015000000}"/>
    <cellStyle name="Normal 6 2 2" xfId="22" xr:uid="{00000000-0005-0000-0000-000016000000}"/>
    <cellStyle name="Normal 6 2 2 2" xfId="23" xr:uid="{00000000-0005-0000-0000-000017000000}"/>
    <cellStyle name="Normal 6 2 3" xfId="24" xr:uid="{00000000-0005-0000-0000-000018000000}"/>
    <cellStyle name="Normal 6 3" xfId="25" xr:uid="{00000000-0005-0000-0000-000019000000}"/>
    <cellStyle name="Normal 6 3 2" xfId="26" xr:uid="{00000000-0005-0000-0000-00001A000000}"/>
    <cellStyle name="Normal 6 4" xfId="27" xr:uid="{00000000-0005-0000-0000-00001B000000}"/>
    <cellStyle name="Normal 7" xfId="28" xr:uid="{00000000-0005-0000-0000-00001C000000}"/>
    <cellStyle name="Normal 7 2" xfId="29" xr:uid="{00000000-0005-0000-0000-00001D000000}"/>
    <cellStyle name="Normal 8" xfId="30" xr:uid="{00000000-0005-0000-0000-00001E000000}"/>
    <cellStyle name="Normal 8 2" xfId="31" xr:uid="{00000000-0005-0000-0000-00001F000000}"/>
    <cellStyle name="Normal 9" xfId="32" xr:uid="{00000000-0005-0000-0000-000020000000}"/>
    <cellStyle name="Normal 9 2" xfId="33" xr:uid="{00000000-0005-0000-0000-000021000000}"/>
    <cellStyle name="Percent 2" xfId="34" xr:uid="{00000000-0005-0000-0000-000022000000}"/>
    <cellStyle name="Percent 2 2" xfId="35" xr:uid="{00000000-0005-0000-0000-000023000000}"/>
    <cellStyle name="Percent 3" xfId="36" xr:uid="{00000000-0005-0000-0000-000024000000}"/>
    <cellStyle name="Percent 3 2" xfId="37" xr:uid="{00000000-0005-0000-0000-000025000000}"/>
    <cellStyle name="Percent 3 3" xfId="38" xr:uid="{00000000-0005-0000-0000-000026000000}"/>
    <cellStyle name="Percent 3 3 2" xfId="39" xr:uid="{00000000-0005-0000-0000-000027000000}"/>
    <cellStyle name="Percent 3 3 2 2" xfId="40" xr:uid="{00000000-0005-0000-0000-000028000000}"/>
    <cellStyle name="Percent 3 3 3" xfId="41" xr:uid="{00000000-0005-0000-0000-000029000000}"/>
    <cellStyle name="Percent 3 4" xfId="42" xr:uid="{00000000-0005-0000-0000-00002A000000}"/>
    <cellStyle name="Percent 3 4 2" xfId="43" xr:uid="{00000000-0005-0000-0000-00002B000000}"/>
    <cellStyle name="Percent 3 5" xfId="44" xr:uid="{00000000-0005-0000-0000-00002C000000}"/>
    <cellStyle name="Percent 4" xfId="45" xr:uid="{00000000-0005-0000-0000-00002D000000}"/>
    <cellStyle name="Style 1" xfId="46" xr:uid="{00000000-0005-0000-0000-00002E000000}"/>
    <cellStyle name="Style 1 2" xfId="47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115619</xdr:colOff>
      <xdr:row>0</xdr:row>
      <xdr:rowOff>1182727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BD7700A8-C6F7-4203-9938-CDF6A1EFA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30144" cy="1182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7"/>
  <sheetViews>
    <sheetView tabSelected="1" topLeftCell="D16" zoomScaleNormal="100" workbookViewId="0">
      <selection activeCell="O17" sqref="O17"/>
    </sheetView>
  </sheetViews>
  <sheetFormatPr defaultColWidth="9.28515625" defaultRowHeight="12.75" x14ac:dyDescent="0.2"/>
  <cols>
    <col min="1" max="1" width="14.7109375" style="1" customWidth="1"/>
    <col min="2" max="2" width="13.7109375" style="3" customWidth="1"/>
    <col min="3" max="3" width="9.28515625" style="3" customWidth="1"/>
    <col min="4" max="4" width="7.28515625" style="1" customWidth="1"/>
    <col min="5" max="5" width="46.28515625" style="3" customWidth="1"/>
    <col min="6" max="6" width="15.42578125" style="12" customWidth="1"/>
    <col min="7" max="7" width="13.5703125" style="23" customWidth="1"/>
    <col min="8" max="8" width="14.85546875" style="23" customWidth="1"/>
    <col min="9" max="9" width="13.85546875" style="1" customWidth="1"/>
    <col min="10" max="10" width="13.5703125" style="1" customWidth="1"/>
    <col min="11" max="11" width="14.42578125" style="1" customWidth="1"/>
    <col min="12" max="12" width="12" style="1" customWidth="1"/>
    <col min="13" max="13" width="14" style="1" customWidth="1"/>
    <col min="14" max="14" width="10.28515625" bestFit="1" customWidth="1"/>
    <col min="15" max="15" width="17.28515625" customWidth="1"/>
    <col min="16" max="16" width="10.28515625" bestFit="1" customWidth="1"/>
    <col min="17" max="17" width="9.28515625" style="1" bestFit="1" customWidth="1"/>
    <col min="18" max="18" width="9.42578125" style="1" bestFit="1" customWidth="1"/>
    <col min="19" max="20" width="9.28515625" style="1" bestFit="1" customWidth="1"/>
    <col min="21" max="16384" width="9.28515625" style="1"/>
  </cols>
  <sheetData>
    <row r="1" spans="1:22" ht="94.5" customHeight="1" x14ac:dyDescent="0.2">
      <c r="A1" s="66"/>
      <c r="B1" s="67"/>
      <c r="C1" s="67"/>
      <c r="D1" s="66"/>
      <c r="E1" s="67"/>
      <c r="F1" s="68"/>
      <c r="G1" s="69"/>
      <c r="H1" s="69"/>
      <c r="I1" s="66"/>
      <c r="J1" s="66"/>
      <c r="K1" s="66"/>
      <c r="L1" s="66"/>
      <c r="M1" s="66"/>
      <c r="Q1" s="66"/>
      <c r="R1" s="66"/>
      <c r="S1" s="66"/>
      <c r="T1" s="66"/>
      <c r="U1" s="66"/>
      <c r="V1" s="66"/>
    </row>
    <row r="2" spans="1:22" x14ac:dyDescent="0.2">
      <c r="A2" s="2" t="s">
        <v>0</v>
      </c>
      <c r="B2" s="67"/>
      <c r="C2" s="67"/>
      <c r="D2" s="66"/>
      <c r="E2" s="67"/>
      <c r="F2" s="68"/>
      <c r="G2" s="69" t="s">
        <v>1</v>
      </c>
      <c r="H2" s="69"/>
      <c r="I2" s="66"/>
      <c r="J2" s="66"/>
      <c r="K2" s="66"/>
      <c r="L2" s="66"/>
      <c r="M2" s="66"/>
      <c r="Q2" s="66"/>
      <c r="R2" s="66"/>
      <c r="S2" s="66"/>
      <c r="T2" s="66"/>
      <c r="U2" s="66"/>
      <c r="V2" s="25"/>
    </row>
    <row r="3" spans="1:22" x14ac:dyDescent="0.2">
      <c r="A3" s="66"/>
      <c r="B3" s="67"/>
      <c r="C3" s="67"/>
      <c r="D3" s="66"/>
      <c r="E3" s="67"/>
      <c r="F3" s="68"/>
      <c r="G3" s="69"/>
      <c r="H3" s="69"/>
      <c r="I3" s="66"/>
      <c r="J3" s="66"/>
      <c r="K3" s="66"/>
      <c r="L3" s="66"/>
      <c r="M3" s="66"/>
      <c r="Q3" s="66"/>
      <c r="R3" s="66"/>
      <c r="S3" s="66"/>
      <c r="T3" s="66"/>
      <c r="U3" s="66"/>
      <c r="V3" s="70"/>
    </row>
    <row r="4" spans="1:22" x14ac:dyDescent="0.2">
      <c r="A4" s="66" t="s">
        <v>2</v>
      </c>
      <c r="B4" s="67"/>
      <c r="C4" s="67"/>
      <c r="D4" s="68"/>
      <c r="E4" s="68"/>
      <c r="F4" s="68"/>
      <c r="G4" s="69"/>
      <c r="H4" s="69"/>
      <c r="I4" s="66"/>
      <c r="J4" s="66"/>
      <c r="K4" s="66"/>
      <c r="L4" s="66"/>
      <c r="M4" s="66"/>
      <c r="Q4" s="66"/>
      <c r="R4" s="66"/>
      <c r="S4" s="66"/>
      <c r="T4" s="66"/>
      <c r="U4" s="66"/>
      <c r="V4" s="71"/>
    </row>
    <row r="5" spans="1:22" x14ac:dyDescent="0.2">
      <c r="A5" s="66" t="s">
        <v>3</v>
      </c>
      <c r="B5" s="67"/>
      <c r="C5" s="67"/>
      <c r="D5" s="2"/>
      <c r="E5" s="67"/>
      <c r="F5" s="68"/>
      <c r="G5" s="69"/>
      <c r="H5" s="69"/>
      <c r="I5" s="66"/>
      <c r="J5" s="66"/>
      <c r="K5" s="66"/>
      <c r="L5" s="66"/>
      <c r="M5" s="66"/>
      <c r="Q5" s="66"/>
      <c r="R5" s="66"/>
      <c r="S5" s="66"/>
      <c r="T5" s="66"/>
      <c r="U5" s="66"/>
      <c r="V5" s="71"/>
    </row>
    <row r="6" spans="1:22" x14ac:dyDescent="0.2">
      <c r="A6" s="66" t="s">
        <v>4</v>
      </c>
      <c r="B6" s="67"/>
      <c r="C6" s="67"/>
      <c r="D6" s="2"/>
      <c r="E6" s="67"/>
      <c r="F6" s="68"/>
      <c r="G6" s="69"/>
      <c r="H6" s="69"/>
      <c r="I6" s="66"/>
      <c r="J6" s="66"/>
      <c r="K6" s="66"/>
      <c r="L6" s="66"/>
      <c r="M6" s="66"/>
      <c r="Q6" s="66"/>
      <c r="R6" s="66"/>
      <c r="S6" s="66"/>
      <c r="T6" s="66"/>
      <c r="U6" s="66"/>
      <c r="V6" s="71"/>
    </row>
    <row r="8" spans="1:22" x14ac:dyDescent="0.2">
      <c r="A8" s="2" t="s">
        <v>5</v>
      </c>
      <c r="B8" s="11"/>
      <c r="C8" s="11"/>
      <c r="D8" s="2"/>
      <c r="E8" s="67"/>
      <c r="F8" s="68"/>
      <c r="G8" s="69"/>
      <c r="H8" s="69"/>
      <c r="I8" s="66"/>
      <c r="J8" s="66"/>
      <c r="K8" s="66"/>
      <c r="L8" s="66"/>
      <c r="M8" s="66"/>
      <c r="Q8" s="66"/>
      <c r="R8" s="66"/>
      <c r="S8" s="66"/>
      <c r="T8" s="66"/>
      <c r="U8" s="66"/>
      <c r="V8" s="66"/>
    </row>
    <row r="9" spans="1:22" s="2" customFormat="1" x14ac:dyDescent="0.2">
      <c r="B9" s="11"/>
      <c r="C9" s="11"/>
      <c r="D9" s="13"/>
      <c r="E9" s="18" t="s">
        <v>6</v>
      </c>
      <c r="F9" s="28">
        <v>2023</v>
      </c>
      <c r="G9" s="28">
        <v>2024</v>
      </c>
      <c r="H9" s="36">
        <v>2025</v>
      </c>
      <c r="I9" s="36">
        <v>2026</v>
      </c>
      <c r="J9" s="36">
        <v>2027</v>
      </c>
      <c r="K9" s="36">
        <v>2028</v>
      </c>
      <c r="L9" s="28">
        <v>2029</v>
      </c>
      <c r="M9" s="62" t="s">
        <v>7</v>
      </c>
      <c r="N9"/>
      <c r="O9"/>
      <c r="P9"/>
    </row>
    <row r="10" spans="1:22" s="14" customFormat="1" ht="38.25" x14ac:dyDescent="0.2">
      <c r="A10" s="27" t="s">
        <v>8</v>
      </c>
      <c r="B10" s="9" t="s">
        <v>9</v>
      </c>
      <c r="C10" s="9" t="s">
        <v>10</v>
      </c>
      <c r="D10" s="10" t="s">
        <v>11</v>
      </c>
      <c r="E10" s="9" t="s">
        <v>12</v>
      </c>
      <c r="F10" s="26" t="s">
        <v>13</v>
      </c>
      <c r="G10" s="26" t="s">
        <v>13</v>
      </c>
      <c r="H10" s="26" t="s">
        <v>13</v>
      </c>
      <c r="I10" s="26" t="s">
        <v>13</v>
      </c>
      <c r="J10" s="26" t="s">
        <v>13</v>
      </c>
      <c r="K10" s="26" t="s">
        <v>13</v>
      </c>
      <c r="L10" s="26" t="s">
        <v>13</v>
      </c>
      <c r="M10" s="59" t="s">
        <v>14</v>
      </c>
      <c r="N10"/>
      <c r="O10"/>
      <c r="P10"/>
      <c r="Q10" s="72"/>
      <c r="R10" s="72"/>
      <c r="S10" s="72"/>
      <c r="T10" s="72"/>
      <c r="U10" s="72"/>
      <c r="V10" s="72"/>
    </row>
    <row r="11" spans="1:22" s="40" customFormat="1" ht="12" customHeight="1" x14ac:dyDescent="0.2">
      <c r="A11" s="41"/>
      <c r="B11" s="37"/>
      <c r="C11" s="37"/>
      <c r="D11" s="38">
        <v>1</v>
      </c>
      <c r="E11" s="38">
        <v>2</v>
      </c>
      <c r="F11" s="38">
        <v>3</v>
      </c>
      <c r="G11" s="38">
        <v>4</v>
      </c>
      <c r="H11" s="38">
        <v>5</v>
      </c>
      <c r="I11" s="38">
        <v>6</v>
      </c>
      <c r="J11" s="38">
        <v>7</v>
      </c>
      <c r="K11" s="38">
        <v>8</v>
      </c>
      <c r="L11" s="38">
        <v>9</v>
      </c>
      <c r="M11" s="39">
        <v>10</v>
      </c>
      <c r="N11"/>
      <c r="O11"/>
      <c r="P11"/>
    </row>
    <row r="12" spans="1:22" s="2" customFormat="1" ht="39.75" customHeight="1" x14ac:dyDescent="0.2">
      <c r="A12" s="99" t="s">
        <v>15</v>
      </c>
      <c r="B12" s="102"/>
      <c r="C12" s="104"/>
      <c r="D12" s="5" t="s">
        <v>16</v>
      </c>
      <c r="E12" s="6" t="s">
        <v>17</v>
      </c>
      <c r="F12" s="43">
        <f t="shared" ref="F12:M12" si="0">F13+F22</f>
        <v>69559.769100000005</v>
      </c>
      <c r="G12" s="43">
        <f t="shared" si="0"/>
        <v>781709.47199999995</v>
      </c>
      <c r="H12" s="43">
        <f t="shared" si="0"/>
        <v>1030659.524</v>
      </c>
      <c r="I12" s="43">
        <f t="shared" si="0"/>
        <v>1030659.524</v>
      </c>
      <c r="J12" s="43">
        <f t="shared" si="0"/>
        <v>1058479.524</v>
      </c>
      <c r="K12" s="43">
        <f t="shared" si="0"/>
        <v>1030659.524</v>
      </c>
      <c r="L12" s="43">
        <f t="shared" si="0"/>
        <v>778272.66410000017</v>
      </c>
      <c r="M12" s="44">
        <f t="shared" si="0"/>
        <v>5780000.0011999998</v>
      </c>
      <c r="N12"/>
      <c r="O12"/>
      <c r="P12"/>
    </row>
    <row r="13" spans="1:22" s="2" customFormat="1" ht="17.649999999999999" customHeight="1" x14ac:dyDescent="0.2">
      <c r="A13" s="100"/>
      <c r="B13" s="102"/>
      <c r="C13" s="105"/>
      <c r="D13" s="5" t="s">
        <v>18</v>
      </c>
      <c r="E13" s="6" t="s">
        <v>19</v>
      </c>
      <c r="F13" s="43">
        <f>F14+F18</f>
        <v>65009.130000000005</v>
      </c>
      <c r="G13" s="43">
        <f t="shared" ref="G13:M13" si="1">G14+G18</f>
        <v>730569.6</v>
      </c>
      <c r="H13" s="43">
        <f t="shared" si="1"/>
        <v>963233.2</v>
      </c>
      <c r="I13" s="43">
        <f t="shared" si="1"/>
        <v>963233.2</v>
      </c>
      <c r="J13" s="43">
        <f t="shared" si="1"/>
        <v>989233.2</v>
      </c>
      <c r="K13" s="43">
        <f t="shared" si="1"/>
        <v>963233.2</v>
      </c>
      <c r="L13" s="43">
        <f t="shared" si="1"/>
        <v>727357.63000000012</v>
      </c>
      <c r="M13" s="44">
        <f t="shared" si="1"/>
        <v>5401869.1600000001</v>
      </c>
      <c r="N13"/>
      <c r="O13"/>
      <c r="P13"/>
    </row>
    <row r="14" spans="1:22" s="2" customFormat="1" x14ac:dyDescent="0.2">
      <c r="A14" s="100"/>
      <c r="B14" s="9"/>
      <c r="C14" s="9"/>
      <c r="D14" s="56" t="s">
        <v>20</v>
      </c>
      <c r="E14" s="73" t="s">
        <v>21</v>
      </c>
      <c r="F14" s="74">
        <f>F15+F16+F17</f>
        <v>35844.69</v>
      </c>
      <c r="G14" s="74">
        <f t="shared" ref="G14:M14" si="2">G15+G16+G17</f>
        <v>690000</v>
      </c>
      <c r="H14" s="74">
        <f t="shared" si="2"/>
        <v>925400</v>
      </c>
      <c r="I14" s="74">
        <f t="shared" si="2"/>
        <v>925400</v>
      </c>
      <c r="J14" s="74">
        <f t="shared" si="2"/>
        <v>951400</v>
      </c>
      <c r="K14" s="74">
        <f t="shared" si="2"/>
        <v>925400</v>
      </c>
      <c r="L14" s="74">
        <f t="shared" si="2"/>
        <v>686561.31</v>
      </c>
      <c r="M14" s="75">
        <f t="shared" si="2"/>
        <v>5140006</v>
      </c>
      <c r="N14"/>
      <c r="O14"/>
      <c r="P14"/>
    </row>
    <row r="15" spans="1:22" s="2" customFormat="1" ht="51" x14ac:dyDescent="0.2">
      <c r="A15" s="100"/>
      <c r="B15" s="58" t="s">
        <v>22</v>
      </c>
      <c r="C15" s="56" t="s">
        <v>23</v>
      </c>
      <c r="D15" s="56" t="s">
        <v>24</v>
      </c>
      <c r="E15" s="76" t="s">
        <v>25</v>
      </c>
      <c r="F15" s="74">
        <v>16391.32</v>
      </c>
      <c r="G15" s="74">
        <v>635000</v>
      </c>
      <c r="H15" s="74">
        <v>891400</v>
      </c>
      <c r="I15" s="74">
        <v>891400</v>
      </c>
      <c r="J15" s="74">
        <v>891400</v>
      </c>
      <c r="K15" s="74">
        <v>891400</v>
      </c>
      <c r="L15" s="74">
        <v>625014.68000000005</v>
      </c>
      <c r="M15" s="75">
        <f>F15+G15+H15+I15+J15+K15+L15</f>
        <v>4842006</v>
      </c>
      <c r="N15"/>
      <c r="O15"/>
      <c r="P15"/>
    </row>
    <row r="16" spans="1:22" s="2" customFormat="1" ht="63.75" x14ac:dyDescent="0.2">
      <c r="A16" s="100"/>
      <c r="B16" s="57" t="s">
        <v>26</v>
      </c>
      <c r="C16" s="56" t="s">
        <v>27</v>
      </c>
      <c r="D16" s="56" t="s">
        <v>28</v>
      </c>
      <c r="E16" s="77" t="s">
        <v>29</v>
      </c>
      <c r="F16" s="74">
        <v>7399.5</v>
      </c>
      <c r="G16" s="74">
        <v>35000</v>
      </c>
      <c r="H16" s="74">
        <v>30000</v>
      </c>
      <c r="I16" s="74">
        <v>30000</v>
      </c>
      <c r="J16" s="74">
        <v>30000</v>
      </c>
      <c r="K16" s="74">
        <v>30000</v>
      </c>
      <c r="L16" s="74">
        <v>45600.5</v>
      </c>
      <c r="M16" s="75">
        <f>F16+G16+H16+I16+J16+K16+L16</f>
        <v>208000</v>
      </c>
      <c r="N16"/>
      <c r="O16"/>
      <c r="P16"/>
    </row>
    <row r="17" spans="1:19" s="2" customFormat="1" ht="51" x14ac:dyDescent="0.2">
      <c r="A17" s="100"/>
      <c r="B17" s="57" t="s">
        <v>30</v>
      </c>
      <c r="C17" s="56" t="s">
        <v>31</v>
      </c>
      <c r="D17" s="56" t="s">
        <v>32</v>
      </c>
      <c r="E17" s="77" t="s">
        <v>33</v>
      </c>
      <c r="F17" s="74">
        <v>12053.87</v>
      </c>
      <c r="G17" s="74">
        <v>20000</v>
      </c>
      <c r="H17" s="74">
        <v>4000</v>
      </c>
      <c r="I17" s="74">
        <v>4000</v>
      </c>
      <c r="J17" s="74">
        <v>30000</v>
      </c>
      <c r="K17" s="74">
        <v>4000</v>
      </c>
      <c r="L17" s="74">
        <v>15946.13</v>
      </c>
      <c r="M17" s="75">
        <f>F17+G17+H17+I17+J17+K17+L17</f>
        <v>90000</v>
      </c>
      <c r="N17"/>
      <c r="O17"/>
      <c r="P17"/>
    </row>
    <row r="18" spans="1:19" ht="25.5" customHeight="1" x14ac:dyDescent="0.2">
      <c r="A18" s="100"/>
      <c r="B18" s="98" t="s">
        <v>34</v>
      </c>
      <c r="C18" s="108"/>
      <c r="D18" s="56" t="s">
        <v>35</v>
      </c>
      <c r="E18" s="67" t="s">
        <v>36</v>
      </c>
      <c r="F18" s="74">
        <f>F19+F20+F21</f>
        <v>29164.44</v>
      </c>
      <c r="G18" s="74">
        <f t="shared" ref="G18:M18" si="3">G19+G20+G21</f>
        <v>40569.599999999999</v>
      </c>
      <c r="H18" s="74">
        <f t="shared" si="3"/>
        <v>37833.199999999997</v>
      </c>
      <c r="I18" s="74">
        <f t="shared" si="3"/>
        <v>37833.199999999997</v>
      </c>
      <c r="J18" s="74">
        <f t="shared" si="3"/>
        <v>37833.199999999997</v>
      </c>
      <c r="K18" s="74">
        <f t="shared" si="3"/>
        <v>37833.199999999997</v>
      </c>
      <c r="L18" s="74">
        <f t="shared" si="3"/>
        <v>40796.320000000007</v>
      </c>
      <c r="M18" s="75">
        <f t="shared" si="3"/>
        <v>261863.16000000003</v>
      </c>
      <c r="Q18" s="66"/>
      <c r="R18" s="66"/>
      <c r="S18" s="66"/>
    </row>
    <row r="19" spans="1:19" ht="13.15" customHeight="1" x14ac:dyDescent="0.2">
      <c r="A19" s="100"/>
      <c r="B19" s="98"/>
      <c r="C19" s="109"/>
      <c r="D19" s="56" t="s">
        <v>37</v>
      </c>
      <c r="E19" s="55" t="s">
        <v>38</v>
      </c>
      <c r="F19" s="74">
        <v>27645.46</v>
      </c>
      <c r="G19" s="74">
        <v>38534.400000000001</v>
      </c>
      <c r="H19" s="74">
        <v>35323.199999999997</v>
      </c>
      <c r="I19" s="74">
        <v>35323.199999999997</v>
      </c>
      <c r="J19" s="74">
        <v>35323.199999999997</v>
      </c>
      <c r="K19" s="74">
        <v>35323.199999999997</v>
      </c>
      <c r="L19" s="74">
        <v>35323.160000000003</v>
      </c>
      <c r="M19" s="75">
        <f t="shared" ref="M19:M21" si="4">F19+G19+H19+I19+J19+K19+L19</f>
        <v>242795.82000000004</v>
      </c>
      <c r="Q19" s="66"/>
      <c r="R19" s="66"/>
      <c r="S19" s="66"/>
    </row>
    <row r="20" spans="1:19" ht="13.15" customHeight="1" x14ac:dyDescent="0.2">
      <c r="A20" s="100"/>
      <c r="B20" s="98"/>
      <c r="C20" s="109"/>
      <c r="D20" s="56" t="s">
        <v>39</v>
      </c>
      <c r="E20" s="55" t="s">
        <v>40</v>
      </c>
      <c r="F20" s="74">
        <v>0</v>
      </c>
      <c r="G20" s="74">
        <v>535.20000000000005</v>
      </c>
      <c r="H20" s="74">
        <v>610</v>
      </c>
      <c r="I20" s="74">
        <v>610</v>
      </c>
      <c r="J20" s="74">
        <v>610</v>
      </c>
      <c r="K20" s="74">
        <v>610</v>
      </c>
      <c r="L20" s="74">
        <v>3573.16</v>
      </c>
      <c r="M20" s="75">
        <f t="shared" si="4"/>
        <v>6548.36</v>
      </c>
      <c r="Q20" s="66"/>
      <c r="R20" s="66"/>
      <c r="S20" s="66"/>
    </row>
    <row r="21" spans="1:19" ht="13.15" customHeight="1" x14ac:dyDescent="0.2">
      <c r="A21" s="100"/>
      <c r="B21" s="98"/>
      <c r="C21" s="109"/>
      <c r="D21" s="56" t="s">
        <v>41</v>
      </c>
      <c r="E21" s="55" t="s">
        <v>42</v>
      </c>
      <c r="F21" s="74">
        <v>1518.98</v>
      </c>
      <c r="G21" s="74">
        <v>1500</v>
      </c>
      <c r="H21" s="74">
        <v>1900</v>
      </c>
      <c r="I21" s="74">
        <v>1900</v>
      </c>
      <c r="J21" s="74">
        <v>1900</v>
      </c>
      <c r="K21" s="74">
        <v>1900</v>
      </c>
      <c r="L21" s="74">
        <v>1900</v>
      </c>
      <c r="M21" s="75">
        <f t="shared" si="4"/>
        <v>12518.98</v>
      </c>
      <c r="Q21" s="66"/>
      <c r="R21" s="66"/>
      <c r="S21" s="66"/>
    </row>
    <row r="22" spans="1:19" ht="14.25" x14ac:dyDescent="0.2">
      <c r="A22" s="100"/>
      <c r="B22" s="98"/>
      <c r="C22" s="110"/>
      <c r="D22" s="5" t="s">
        <v>43</v>
      </c>
      <c r="E22" s="4" t="s">
        <v>44</v>
      </c>
      <c r="F22" s="45">
        <f>F13*0.07</f>
        <v>4550.6391000000003</v>
      </c>
      <c r="G22" s="45">
        <f t="shared" ref="G22:L22" si="5">G13*0.07</f>
        <v>51139.872000000003</v>
      </c>
      <c r="H22" s="45">
        <f t="shared" si="5"/>
        <v>67426.324000000008</v>
      </c>
      <c r="I22" s="45">
        <f t="shared" si="5"/>
        <v>67426.324000000008</v>
      </c>
      <c r="J22" s="45">
        <f t="shared" si="5"/>
        <v>69246.324000000008</v>
      </c>
      <c r="K22" s="45">
        <f t="shared" si="5"/>
        <v>67426.324000000008</v>
      </c>
      <c r="L22" s="45">
        <f t="shared" si="5"/>
        <v>50915.034100000012</v>
      </c>
      <c r="M22" s="46">
        <f>M13*0.07</f>
        <v>378130.84120000002</v>
      </c>
      <c r="Q22" s="66"/>
      <c r="R22" s="66"/>
      <c r="S22" s="66"/>
    </row>
    <row r="23" spans="1:19" s="2" customFormat="1" ht="18.75" customHeight="1" x14ac:dyDescent="0.2">
      <c r="A23" s="100"/>
      <c r="B23" s="103"/>
      <c r="C23" s="106"/>
      <c r="D23" s="5" t="s">
        <v>45</v>
      </c>
      <c r="E23" s="6" t="s">
        <v>46</v>
      </c>
      <c r="F23" s="47">
        <f>F13+F22</f>
        <v>69559.769100000005</v>
      </c>
      <c r="G23" s="61">
        <f t="shared" ref="G23:M23" si="6">G13+G22</f>
        <v>781709.47199999995</v>
      </c>
      <c r="H23" s="61">
        <f t="shared" si="6"/>
        <v>1030659.524</v>
      </c>
      <c r="I23" s="61">
        <f t="shared" si="6"/>
        <v>1030659.524</v>
      </c>
      <c r="J23" s="61">
        <f t="shared" si="6"/>
        <v>1058479.524</v>
      </c>
      <c r="K23" s="61">
        <f t="shared" si="6"/>
        <v>1030659.524</v>
      </c>
      <c r="L23" s="61">
        <f t="shared" si="6"/>
        <v>778272.66410000017</v>
      </c>
      <c r="M23" s="42">
        <f t="shared" si="6"/>
        <v>5780000.0011999998</v>
      </c>
      <c r="N23"/>
      <c r="O23"/>
      <c r="P23"/>
    </row>
    <row r="24" spans="1:19" ht="12.75" customHeight="1" x14ac:dyDescent="0.2">
      <c r="A24" s="101"/>
      <c r="B24" s="103"/>
      <c r="C24" s="107"/>
      <c r="D24" s="5" t="s">
        <v>47</v>
      </c>
      <c r="E24" s="6" t="s">
        <v>48</v>
      </c>
      <c r="F24" s="43">
        <f>M23</f>
        <v>5780000.0011999998</v>
      </c>
      <c r="G24" s="65"/>
      <c r="H24" s="78"/>
      <c r="I24" s="79"/>
      <c r="J24" s="79"/>
      <c r="K24" s="79"/>
      <c r="L24" s="79"/>
      <c r="M24" s="80"/>
      <c r="Q24" s="66"/>
      <c r="R24" s="66"/>
      <c r="S24" s="66"/>
    </row>
    <row r="25" spans="1:19" x14ac:dyDescent="0.2">
      <c r="A25" s="66"/>
      <c r="B25" s="67"/>
      <c r="C25" s="67"/>
      <c r="D25" s="29" t="s">
        <v>49</v>
      </c>
      <c r="E25" s="30" t="s">
        <v>50</v>
      </c>
      <c r="F25" s="60">
        <v>0</v>
      </c>
      <c r="G25" s="81"/>
      <c r="H25" s="82"/>
      <c r="I25" s="83"/>
      <c r="J25" s="83"/>
      <c r="K25" s="83"/>
      <c r="L25" s="83"/>
      <c r="M25" s="84"/>
      <c r="Q25" s="66"/>
      <c r="R25" s="66"/>
      <c r="S25" s="66"/>
    </row>
    <row r="26" spans="1:19" ht="25.5" x14ac:dyDescent="0.2">
      <c r="A26" s="66"/>
      <c r="B26" s="67"/>
      <c r="C26" s="67"/>
      <c r="D26" s="29" t="s">
        <v>51</v>
      </c>
      <c r="E26" s="30" t="s">
        <v>52</v>
      </c>
      <c r="F26" s="60">
        <v>0</v>
      </c>
      <c r="G26" s="85"/>
      <c r="H26" s="86"/>
      <c r="I26" s="87"/>
      <c r="J26" s="87"/>
      <c r="K26" s="87"/>
      <c r="L26" s="87"/>
      <c r="M26" s="88"/>
      <c r="Q26" s="66"/>
      <c r="R26" s="66"/>
      <c r="S26" s="66"/>
    </row>
    <row r="27" spans="1:19" x14ac:dyDescent="0.2">
      <c r="A27" s="66"/>
      <c r="B27" s="67"/>
      <c r="C27" s="67"/>
      <c r="D27" s="33"/>
      <c r="E27" s="34"/>
      <c r="F27" s="35"/>
      <c r="G27" s="69"/>
      <c r="H27" s="69"/>
      <c r="I27" s="66"/>
      <c r="J27" s="66"/>
      <c r="K27" s="66"/>
      <c r="L27" s="66"/>
      <c r="M27" s="66"/>
      <c r="Q27" s="66"/>
      <c r="R27" s="66"/>
      <c r="S27" s="66"/>
    </row>
    <row r="28" spans="1:19" x14ac:dyDescent="0.2">
      <c r="A28" s="66"/>
      <c r="B28" s="67"/>
      <c r="C28" s="67"/>
      <c r="D28" s="33"/>
      <c r="E28" s="34"/>
      <c r="F28" s="54"/>
      <c r="G28" s="54"/>
      <c r="H28" s="54"/>
      <c r="I28" s="54"/>
      <c r="J28" s="54"/>
      <c r="K28" s="54"/>
      <c r="L28" s="54"/>
      <c r="M28" s="66"/>
      <c r="Q28" s="66"/>
      <c r="R28" s="66"/>
      <c r="S28" s="66"/>
    </row>
    <row r="29" spans="1:19" x14ac:dyDescent="0.2">
      <c r="A29" s="66"/>
      <c r="B29" s="67"/>
      <c r="C29" s="67"/>
      <c r="D29" s="7" t="s">
        <v>53</v>
      </c>
      <c r="E29" s="11"/>
      <c r="F29" s="68"/>
      <c r="G29" s="68"/>
      <c r="H29" s="68"/>
      <c r="I29" s="68"/>
      <c r="J29" s="68"/>
      <c r="K29" s="68"/>
      <c r="L29" s="68"/>
      <c r="M29" s="68"/>
      <c r="Q29" s="68"/>
      <c r="R29" s="68"/>
      <c r="S29" s="68"/>
    </row>
    <row r="30" spans="1:19" x14ac:dyDescent="0.2">
      <c r="A30" s="66"/>
      <c r="B30" s="67"/>
      <c r="C30" s="67"/>
      <c r="D30" s="66"/>
      <c r="E30" s="16" t="s">
        <v>6</v>
      </c>
      <c r="F30" s="28">
        <v>2023</v>
      </c>
      <c r="G30" s="28">
        <v>2024</v>
      </c>
      <c r="H30" s="28">
        <v>2025</v>
      </c>
      <c r="I30" s="28">
        <v>2026</v>
      </c>
      <c r="J30" s="28">
        <v>2027</v>
      </c>
      <c r="K30" s="28">
        <v>2028</v>
      </c>
      <c r="L30" s="28">
        <v>2029</v>
      </c>
      <c r="M30" s="28" t="s">
        <v>7</v>
      </c>
      <c r="Q30" s="66"/>
      <c r="R30" s="66"/>
      <c r="S30" s="66"/>
    </row>
    <row r="31" spans="1:19" s="3" customFormat="1" x14ac:dyDescent="0.2">
      <c r="A31" s="67"/>
      <c r="B31" s="67"/>
      <c r="C31" s="67"/>
      <c r="D31" s="24"/>
      <c r="E31" s="17" t="s">
        <v>54</v>
      </c>
      <c r="F31" s="18" t="s">
        <v>55</v>
      </c>
      <c r="G31" s="18" t="s">
        <v>55</v>
      </c>
      <c r="H31" s="18" t="s">
        <v>55</v>
      </c>
      <c r="I31" s="31" t="s">
        <v>55</v>
      </c>
      <c r="J31" s="31" t="s">
        <v>55</v>
      </c>
      <c r="K31" s="31" t="s">
        <v>55</v>
      </c>
      <c r="L31" s="63" t="s">
        <v>55</v>
      </c>
      <c r="M31" s="31" t="s">
        <v>55</v>
      </c>
      <c r="N31"/>
      <c r="O31"/>
      <c r="P31"/>
      <c r="Q31" s="67"/>
      <c r="R31" s="67"/>
      <c r="S31" s="67"/>
    </row>
    <row r="32" spans="1:19" s="2" customFormat="1" ht="25.5" x14ac:dyDescent="0.2">
      <c r="B32" s="11"/>
      <c r="C32" s="11"/>
      <c r="D32" s="19">
        <v>1</v>
      </c>
      <c r="E32" s="8" t="s">
        <v>56</v>
      </c>
      <c r="F32" s="49">
        <f t="shared" ref="F32:M32" si="7">F33+F36</f>
        <v>69559.76999999999</v>
      </c>
      <c r="G32" s="49">
        <f t="shared" si="7"/>
        <v>781709.47</v>
      </c>
      <c r="H32" s="51">
        <f t="shared" si="7"/>
        <v>1030659.5239999999</v>
      </c>
      <c r="I32" s="51">
        <f t="shared" si="7"/>
        <v>1030659.5239999999</v>
      </c>
      <c r="J32" s="51">
        <f t="shared" si="7"/>
        <v>1058479.5239999997</v>
      </c>
      <c r="K32" s="51">
        <f t="shared" si="7"/>
        <v>1030659.5239999999</v>
      </c>
      <c r="L32" s="64">
        <f t="shared" si="7"/>
        <v>778272.66486999998</v>
      </c>
      <c r="M32" s="51">
        <f t="shared" si="7"/>
        <v>5780000.0008699996</v>
      </c>
      <c r="N32"/>
      <c r="O32"/>
      <c r="P32"/>
    </row>
    <row r="33" spans="1:16" s="2" customFormat="1" x14ac:dyDescent="0.2">
      <c r="B33" s="11"/>
      <c r="C33" s="11"/>
      <c r="D33" s="19">
        <v>2</v>
      </c>
      <c r="E33" s="20" t="s">
        <v>57</v>
      </c>
      <c r="F33" s="49">
        <f t="shared" ref="F33:L33" si="8">F34+F35</f>
        <v>69559.76999999999</v>
      </c>
      <c r="G33" s="52">
        <f t="shared" si="8"/>
        <v>781709.47</v>
      </c>
      <c r="H33" s="49">
        <f t="shared" si="8"/>
        <v>1030659.5239999999</v>
      </c>
      <c r="I33" s="49">
        <f t="shared" si="8"/>
        <v>1030659.5239999999</v>
      </c>
      <c r="J33" s="49">
        <f t="shared" si="8"/>
        <v>1058479.5239999997</v>
      </c>
      <c r="K33" s="49">
        <f t="shared" si="8"/>
        <v>1030659.5239999999</v>
      </c>
      <c r="L33" s="52">
        <f t="shared" si="8"/>
        <v>778272.66486999998</v>
      </c>
      <c r="M33" s="49">
        <f>M34+M35</f>
        <v>5780000.0008699996</v>
      </c>
      <c r="N33"/>
      <c r="O33"/>
      <c r="P33"/>
    </row>
    <row r="34" spans="1:16" ht="12.75" customHeight="1" x14ac:dyDescent="0.2">
      <c r="A34" s="66"/>
      <c r="B34" s="67"/>
      <c r="C34" s="67"/>
      <c r="D34" s="89" t="s">
        <v>58</v>
      </c>
      <c r="E34" s="90" t="s">
        <v>59</v>
      </c>
      <c r="F34" s="50">
        <v>48691.839999999997</v>
      </c>
      <c r="G34" s="53">
        <v>547196.63</v>
      </c>
      <c r="H34" s="50">
        <v>721461.66679999989</v>
      </c>
      <c r="I34" s="50">
        <v>721461.66679999989</v>
      </c>
      <c r="J34" s="50">
        <v>740935.66679999989</v>
      </c>
      <c r="K34" s="50">
        <v>721461.66679999989</v>
      </c>
      <c r="L34" s="53">
        <v>544790.86487000005</v>
      </c>
      <c r="M34" s="50">
        <f>F34+G34+H34+I34+J34+K34+L34</f>
        <v>4046000.0020699995</v>
      </c>
    </row>
    <row r="35" spans="1:16" x14ac:dyDescent="0.2">
      <c r="A35" s="66"/>
      <c r="B35" s="67"/>
      <c r="C35" s="67"/>
      <c r="D35" s="89" t="s">
        <v>60</v>
      </c>
      <c r="E35" s="91" t="s">
        <v>61</v>
      </c>
      <c r="F35" s="50">
        <v>20867.93</v>
      </c>
      <c r="G35" s="53">
        <v>234512.84</v>
      </c>
      <c r="H35" s="50">
        <v>309197.85719999997</v>
      </c>
      <c r="I35" s="50">
        <v>309197.85719999997</v>
      </c>
      <c r="J35" s="50">
        <v>317543.85719999997</v>
      </c>
      <c r="K35" s="50">
        <v>309197.85719999997</v>
      </c>
      <c r="L35" s="53">
        <v>233481.8</v>
      </c>
      <c r="M35" s="50">
        <f>F35+G35+H35+I35+J35+K35+L35</f>
        <v>1733999.9987999999</v>
      </c>
    </row>
    <row r="36" spans="1:16" s="2" customFormat="1" x14ac:dyDescent="0.2">
      <c r="B36" s="11"/>
      <c r="C36" s="11"/>
      <c r="D36" s="21">
        <v>3</v>
      </c>
      <c r="E36" s="22" t="s">
        <v>62</v>
      </c>
      <c r="F36" s="15">
        <f t="shared" ref="F36:L36" si="9">F37+F38</f>
        <v>0</v>
      </c>
      <c r="G36" s="32">
        <f t="shared" si="9"/>
        <v>0</v>
      </c>
      <c r="H36" s="15">
        <f t="shared" si="9"/>
        <v>0</v>
      </c>
      <c r="I36" s="15">
        <f t="shared" si="9"/>
        <v>0</v>
      </c>
      <c r="J36" s="15">
        <f t="shared" si="9"/>
        <v>0</v>
      </c>
      <c r="K36" s="15">
        <f t="shared" si="9"/>
        <v>0</v>
      </c>
      <c r="L36" s="32">
        <f t="shared" si="9"/>
        <v>0</v>
      </c>
      <c r="M36" s="15">
        <v>0</v>
      </c>
      <c r="N36"/>
      <c r="O36"/>
      <c r="P36"/>
    </row>
    <row r="38" spans="1:16" hidden="1" x14ac:dyDescent="0.2">
      <c r="A38" s="66"/>
      <c r="B38" s="67"/>
      <c r="C38" s="67"/>
      <c r="D38" s="92" t="s">
        <v>63</v>
      </c>
      <c r="E38" s="91" t="s">
        <v>64</v>
      </c>
      <c r="F38" s="93"/>
      <c r="G38" s="93"/>
      <c r="H38" s="93"/>
      <c r="I38" s="93"/>
      <c r="J38" s="93"/>
      <c r="K38" s="93"/>
      <c r="L38" s="93"/>
      <c r="M38" s="93"/>
    </row>
    <row r="39" spans="1:16" x14ac:dyDescent="0.2">
      <c r="A39" s="66"/>
      <c r="B39" s="67"/>
      <c r="C39" s="67"/>
      <c r="D39" s="66"/>
      <c r="E39" s="67"/>
      <c r="F39" s="94"/>
      <c r="G39" s="94"/>
      <c r="H39" s="94"/>
      <c r="I39" s="94"/>
      <c r="J39" s="94"/>
      <c r="K39" s="94"/>
      <c r="L39" s="94"/>
      <c r="M39" s="66"/>
    </row>
    <row r="40" spans="1:16" x14ac:dyDescent="0.2">
      <c r="A40" s="66"/>
      <c r="B40" s="67"/>
      <c r="C40" s="67"/>
      <c r="D40" s="66"/>
      <c r="E40" s="67"/>
      <c r="F40" s="48"/>
      <c r="G40" s="48"/>
      <c r="H40" s="48"/>
      <c r="I40" s="48"/>
      <c r="J40" s="48"/>
      <c r="K40" s="48"/>
      <c r="L40" s="48"/>
      <c r="M40" s="95"/>
    </row>
    <row r="42" spans="1:16" x14ac:dyDescent="0.2">
      <c r="A42" s="66" t="s">
        <v>65</v>
      </c>
      <c r="B42" s="66"/>
      <c r="C42" s="66"/>
      <c r="D42" s="66"/>
      <c r="E42" s="66"/>
      <c r="F42" s="66"/>
      <c r="G42" s="69"/>
      <c r="H42" s="69"/>
      <c r="I42" s="66"/>
      <c r="J42" s="66"/>
      <c r="K42" s="66"/>
      <c r="L42" s="66"/>
      <c r="M42" s="66"/>
    </row>
    <row r="43" spans="1:16" x14ac:dyDescent="0.2">
      <c r="A43" s="66" t="s">
        <v>66</v>
      </c>
      <c r="B43" s="67"/>
      <c r="C43" s="67"/>
      <c r="D43" s="66"/>
      <c r="E43" s="67"/>
      <c r="F43" s="68"/>
      <c r="G43" s="69"/>
      <c r="H43" s="69"/>
      <c r="I43" s="66"/>
      <c r="J43" s="66"/>
      <c r="K43" s="66"/>
      <c r="L43" s="66"/>
      <c r="M43" s="66"/>
    </row>
    <row r="44" spans="1:16" x14ac:dyDescent="0.2">
      <c r="A44" s="66" t="s">
        <v>67</v>
      </c>
      <c r="B44" s="67"/>
      <c r="C44" s="67"/>
      <c r="D44" s="66"/>
      <c r="E44" s="67"/>
      <c r="F44" s="68"/>
      <c r="G44" s="96"/>
      <c r="H44" s="97"/>
      <c r="I44" s="97"/>
      <c r="J44" s="97"/>
      <c r="K44" s="97"/>
      <c r="L44" s="97"/>
      <c r="M44" s="66"/>
    </row>
    <row r="45" spans="1:16" x14ac:dyDescent="0.2">
      <c r="A45" s="66" t="s">
        <v>68</v>
      </c>
      <c r="B45" s="67"/>
      <c r="C45" s="67"/>
      <c r="D45" s="66"/>
      <c r="E45" s="67"/>
      <c r="F45" s="68"/>
      <c r="G45" s="69"/>
      <c r="H45" s="69"/>
      <c r="I45" s="66"/>
      <c r="J45" s="66"/>
      <c r="K45" s="66"/>
      <c r="L45" s="66"/>
      <c r="M45" s="66"/>
    </row>
    <row r="46" spans="1:16" ht="14.25" x14ac:dyDescent="0.2">
      <c r="A46" s="66" t="s">
        <v>69</v>
      </c>
      <c r="B46" s="67"/>
      <c r="C46" s="67"/>
      <c r="D46" s="66"/>
      <c r="E46" s="67"/>
      <c r="F46" s="68"/>
      <c r="G46" s="97"/>
      <c r="H46" s="97"/>
      <c r="I46" s="97"/>
      <c r="J46" s="97"/>
      <c r="K46" s="97"/>
      <c r="L46" s="97"/>
      <c r="M46" s="66"/>
    </row>
    <row r="47" spans="1:16" x14ac:dyDescent="0.2">
      <c r="A47" s="66"/>
      <c r="B47" s="67"/>
      <c r="C47" s="67"/>
      <c r="D47" s="66"/>
      <c r="E47" s="67"/>
      <c r="F47" s="68"/>
      <c r="G47" s="97"/>
      <c r="H47" s="97"/>
      <c r="I47" s="97"/>
      <c r="J47" s="97"/>
      <c r="K47" s="97"/>
      <c r="L47" s="97"/>
      <c r="M47" s="66"/>
    </row>
  </sheetData>
  <mergeCells count="7">
    <mergeCell ref="B18:B22"/>
    <mergeCell ref="A12:A24"/>
    <mergeCell ref="B12:B13"/>
    <mergeCell ref="B23:B24"/>
    <mergeCell ref="C12:C13"/>
    <mergeCell ref="C23:C24"/>
    <mergeCell ref="C18:C2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42" fitToHeight="3" orientation="landscape" r:id="rId1"/>
  <headerFooter alignWithMargins="0"/>
  <ignoredErrors>
    <ignoredError sqref="D14 D18" twoDigitTextYear="1"/>
    <ignoredError sqref="D23 D24:D26" numberStoredAsText="1"/>
    <ignoredError sqref="M1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40" sqref="D40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Lisa 2</vt:lpstr>
      <vt:lpstr>Sheet1</vt:lpstr>
    </vt:vector>
  </TitlesOfParts>
  <Manager/>
  <Company>Sotsiaalministeerium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katrin.soopalu</dc:creator>
  <cp:keywords/>
  <dc:description/>
  <cp:lastModifiedBy>Margit Tilk</cp:lastModifiedBy>
  <cp:revision/>
  <dcterms:created xsi:type="dcterms:W3CDTF">2008-10-09T12:25:50Z</dcterms:created>
  <dcterms:modified xsi:type="dcterms:W3CDTF">2024-01-09T11:44:05Z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